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<sst xmlns="http://schemas.openxmlformats.org/spreadsheetml/2006/main" count="1059" uniqueCount="876">
  <si>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</si>
  <si>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</si>
  <si>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</si>
  <si>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</si>
  <si>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</si>
  <si>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</si>
  <si>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</si>
  <si>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</si>
  <si>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</si>
  <si>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</si>
  <si>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</si>
  <si>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</si>
  <si>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</si>
  <si>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</si>
  <si>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</si>
  <si>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</si>
  <si>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</si>
  <si>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</si>
  <si>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</si>
  <si>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</si>
  <si>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</si>
  <si>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</si>
  <si>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</si>
  <si>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</si>
  <si>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</si>
  <si>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</si>
  <si>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</si>
  <si>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</si>
  <si>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</si>
  <si>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</si>
  <si>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</si>
  <si>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</si>
  <si>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</si>
  <si>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</si>
  <si>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</si>
  <si>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</si>
  <si>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</si>
  <si>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</si>
  <si>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</si>
  <si>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</si>
  <si>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</si>
  <si>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</si>
  <si>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</si>
  <si>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</si>
  <si>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</si>
  <si>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</si>
  <si>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</si>
  <si>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</si>
  <si>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</si>
  <si>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</si>
  <si>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</si>
  <si>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</si>
  <si>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</si>
  <si>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</si>
  <si>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</si>
  <si>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</si>
  <si>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</si>
  <si>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</si>
  <si>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</si>
  <si>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</si>
  <si>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</si>
  <si>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</si>
  <si>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</si>
  <si>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</si>
  <si>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</si>
  <si>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</si>
  <si>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</si>
  <si>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</si>
  <si>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</si>
  <si>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</si>
  <si>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</si>
  <si>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</si>
  <si>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</si>
  <si>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</si>
  <si>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</si>
  <si>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</si>
  <si>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</si>
  <si>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</si>
  <si>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</si>
  <si>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</si>
  <si>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</si>
  <si>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</si>
  <si>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</si>
  <si>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</si>
  <si>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</si>
  <si>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</si>
  <si>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</si>
  <si>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</si>
  <si>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</si>
  <si>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</si>
  <si>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</si>
  <si>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</si>
  <si>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</si>
  <si>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</si>
  <si>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</si>
  <si>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</si>
  <si>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</si>
  <si>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</si>
  <si>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</si>
  <si>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</si>
  <si>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</si>
  <si>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</si>
  <si>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</si>
  <si>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</si>
  <si>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</si>
  <si>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</si>
  <si>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</si>
  <si>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</si>
  <si>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</si>
  <si>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</si>
  <si>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</si>
  <si>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</si>
  <si>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</si>
  <si>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</si>
  <si>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</si>
  <si>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</si>
  <si>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</si>
  <si>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</si>
  <si>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</si>
  <si>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</si>
  <si>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</si>
  <si>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</si>
  <si>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</si>
  <si>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</si>
  <si>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</si>
  <si>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</si>
  <si>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</si>
  <si>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</si>
  <si>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</si>
  <si>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</si>
  <si>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</si>
  <si>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</si>
  <si>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</si>
  <si>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</si>
  <si>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</si>
  <si>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</si>
  <si>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</si>
  <si>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</si>
  <si>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</si>
  <si>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</si>
  <si>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</si>
  <si>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</si>
  <si>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</si>
  <si>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</si>
  <si>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</si>
  <si>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</si>
  <si>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</si>
  <si>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</si>
  <si>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</si>
  <si>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</si>
  <si>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</si>
  <si>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</si>
  <si>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</si>
  <si>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</si>
  <si>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</si>
  <si>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</si>
  <si>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</si>
  <si>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</si>
  <si>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</si>
  <si>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</si>
  <si>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</si>
  <si>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</si>
  <si>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</si>
  <si>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</si>
  <si>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</si>
  <si>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</si>
  <si>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</si>
  <si>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</si>
  <si>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</si>
  <si>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</si>
  <si>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</si>
  <si>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</si>
  <si>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</si>
  <si>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</si>
  <si>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</si>
  <si>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</si>
  <si>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</si>
  <si>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</si>
  <si>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</si>
  <si>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</si>
  <si>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</si>
  <si>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</si>
  <si>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</si>
  <si>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</si>
  <si>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</si>
  <si>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</si>
  <si>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</si>
  <si>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</si>
  <si>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</si>
  <si>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</si>
  <si>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</si>
  <si>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</si>
  <si>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</si>
  <si>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</si>
  <si>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</si>
  <si>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</si>
  <si>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</si>
  <si>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</si>
  <si>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</si>
  <si>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</si>
  <si>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</si>
  <si>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</si>
  <si>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</si>
  <si>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</si>
  <si>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</si>
  <si>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</si>
  <si>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</si>
  <si>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</si>
  <si>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</si>
  <si>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</si>
  <si>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</si>
  <si>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</si>
  <si>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</si>
  <si>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</si>
  <si>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</si>
  <si>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</si>
  <si>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</si>
  <si>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</si>
  <si>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</si>
  <si>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</si>
  <si>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</si>
  <si>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</si>
  <si>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</si>
  <si>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</si>
  <si>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</si>
  <si>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</si>
  <si>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</si>
  <si>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</si>
  <si>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</si>
  <si>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</si>
  <si>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</si>
  <si>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</si>
  <si>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</si>
  <si>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</si>
  <si>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</si>
  <si>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</si>
  <si>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</si>
  <si>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</si>
  <si>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</si>
  <si>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</si>
  <si>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</si>
  <si>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</si>
  <si>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</si>
  <si>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</si>
  <si>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</si>
  <si>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</si>
  <si>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</si>
  <si>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</si>
  <si>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</si>
  <si>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</si>
  <si>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</si>
  <si>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</si>
  <si>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</si>
  <si>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</si>
  <si>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</si>
  <si>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</si>
  <si>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</si>
  <si>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</si>
  <si>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</si>
  <si>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</si>
  <si>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</si>
  <si>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</si>
  <si>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</si>
  <si>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</si>
  <si>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</si>
  <si>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</si>
  <si>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</si>
  <si>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</si>
  <si>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</si>
  <si>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</si>
  <si>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</si>
  <si>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</si>
  <si>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</si>
  <si>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</si>
  <si>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</si>
  <si>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</si>
  <si>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</si>
  <si>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</si>
  <si>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</si>
  <si>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</si>
  <si>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</si>
  <si>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</si>
  <si>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</si>
  <si>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</si>
  <si>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</si>
  <si>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</si>
  <si>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</si>
  <si>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</si>
  <si>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</si>
  <si>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</si>
  <si>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</si>
  <si>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</si>
  <si>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</si>
  <si>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</si>
  <si>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</si>
  <si>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</si>
  <si>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</si>
  <si>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</si>
  <si>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</si>
  <si>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</si>
  <si>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</si>
  <si>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</si>
  <si>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</si>
  <si>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</si>
  <si>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</si>
  <si>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</si>
  <si>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</si>
  <si>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</si>
  <si>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</si>
  <si>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</si>
  <si>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</si>
  <si>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</si>
  <si>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</si>
  <si>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</si>
  <si>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</si>
  <si>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</si>
  <si>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</si>
  <si>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</si>
  <si>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</si>
  <si>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</si>
  <si>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</si>
  <si>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</si>
  <si>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</si>
  <si>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</si>
  <si>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</si>
  <si>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</si>
  <si>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</si>
  <si>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</si>
  <si>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</si>
  <si>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</si>
  <si>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</si>
  <si>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</si>
  <si>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</si>
  <si>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</si>
  <si>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</si>
  <si>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</si>
  <si>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</si>
  <si>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</si>
  <si>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</si>
  <si>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</si>
  <si>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</si>
  <si>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</si>
  <si>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</si>
  <si>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</si>
  <si>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</si>
  <si>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</si>
  <si>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</si>
  <si>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</si>
  <si>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</si>
  <si>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</si>
  <si>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</si>
  <si>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</si>
  <si>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</si>
  <si>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</si>
  <si>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</si>
  <si>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</si>
  <si>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</si>
  <si>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</si>
  <si>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</si>
  <si>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</si>
  <si>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</si>
  <si>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</si>
  <si>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</si>
  <si>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</si>
  <si>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</si>
  <si>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</si>
  <si>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</si>
  <si>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</si>
  <si>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</si>
  <si>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</si>
  <si>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</si>
  <si>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</si>
  <si>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</si>
  <si>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</si>
  <si>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</si>
  <si>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</si>
  <si>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</si>
  <si>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</si>
  <si>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</si>
  <si>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</si>
  <si>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</si>
  <si>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</si>
  <si>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</si>
  <si>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</si>
  <si>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</si>
  <si>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</si>
  <si>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</si>
  <si>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</si>
  <si>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</si>
  <si>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</si>
  <si>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</si>
  <si>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</si>
  <si>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</si>
  <si>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</si>
  <si>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</si>
  <si>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</si>
  <si>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</si>
  <si>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</si>
  <si>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</si>
  <si>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</si>
  <si>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</si>
  <si>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</si>
  <si>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</si>
  <si>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</si>
  <si>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</si>
  <si>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</si>
  <si>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</si>
  <si>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</si>
  <si>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</si>
  <si>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</si>
  <si>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</si>
  <si>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</si>
  <si>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</si>
  <si>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</si>
  <si>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</si>
  <si>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</si>
  <si>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</si>
  <si>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</si>
  <si>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</si>
  <si>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</si>
  <si>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</si>
  <si>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</si>
  <si>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</si>
  <si>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</si>
  <si>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</si>
  <si>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</si>
  <si>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</si>
  <si>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</si>
  <si>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</si>
  <si>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</si>
  <si>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</si>
  <si>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</si>
  <si>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</si>
  <si>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</si>
  <si>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</si>
  <si>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</si>
  <si>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</si>
  <si>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</si>
  <si>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</si>
  <si>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</si>
  <si>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</si>
  <si>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</si>
  <si>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</si>
  <si>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</si>
  <si>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</si>
  <si>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</si>
  <si>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</si>
  <si>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</si>
  <si>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</si>
  <si>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</si>
  <si>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</si>
  <si>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</si>
  <si>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</si>
  <si>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</si>
  <si>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</si>
  <si>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</si>
  <si>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</si>
  <si>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</si>
  <si>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</si>
  <si>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</si>
  <si>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</si>
  <si>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</si>
  <si>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</si>
  <si>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</si>
  <si>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</si>
  <si>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</si>
  <si>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</si>
  <si>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</si>
  <si>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</si>
  <si>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</si>
  <si>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</si>
  <si>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</si>
  <si>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</si>
  <si>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</si>
  <si>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</si>
  <si>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</si>
  <si>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</si>
  <si>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</si>
  <si>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</si>
  <si>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</si>
  <si>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</si>
  <si>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</si>
  <si>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</si>
  <si>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</si>
  <si>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</si>
  <si>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</si>
  <si>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</si>
  <si>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</si>
  <si>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</si>
  <si>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</si>
  <si>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</si>
  <si>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</si>
  <si>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</si>
  <si>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</si>
  <si>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</si>
  <si>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</si>
  <si>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</si>
  <si>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</si>
  <si>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</si>
  <si>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</si>
  <si>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</si>
  <si>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</si>
  <si>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</si>
  <si>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</si>
  <si>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</si>
  <si>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</si>
  <si>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</si>
  <si>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</si>
  <si>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</si>
  <si>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</si>
  <si>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</si>
  <si>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</si>
  <si>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</si>
  <si>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</si>
  <si>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</si>
  <si>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</si>
  <si>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</si>
  <si>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</si>
  <si>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</si>
  <si>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</si>
  <si>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</si>
  <si>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</si>
  <si>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</si>
  <si>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</si>
  <si>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</si>
  <si>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</si>
  <si>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</si>
  <si>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</si>
  <si>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</si>
  <si>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</si>
  <si>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</si>
  <si>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</si>
  <si>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</si>
  <si>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</si>
  <si>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</si>
  <si>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</si>
  <si>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</si>
  <si>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</si>
  <si>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</si>
  <si>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</si>
  <si>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</si>
  <si>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</si>
  <si>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</si>
  <si>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</si>
  <si>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</si>
  <si>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</si>
  <si>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</si>
  <si>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</si>
  <si>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</si>
  <si>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</si>
  <si>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</si>
  <si>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</si>
  <si>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</si>
  <si>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</si>
  <si>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</si>
  <si>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</si>
  <si>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</si>
  <si>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</si>
  <si>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</si>
  <si>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</si>
  <si>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</si>
  <si>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</si>
  <si>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</si>
  <si>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</si>
  <si>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</si>
  <si>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</si>
  <si>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</si>
  <si>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</si>
  <si>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</si>
  <si>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</si>
  <si>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</si>
  <si>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</si>
  <si>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</si>
  <si>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</si>
  <si>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</si>
  <si>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</si>
  <si>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</si>
  <si>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</si>
  <si>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</si>
  <si>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</si>
  <si>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</si>
  <si>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</si>
  <si>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</si>
  <si>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</si>
  <si>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</si>
  <si>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</si>
  <si>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</si>
  <si>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</si>
  <si>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</si>
  <si>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</si>
  <si>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</si>
  <si>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</si>
  <si>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</si>
  <si>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</si>
  <si>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</si>
  <si>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</si>
  <si>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</si>
  <si>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</si>
  <si>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</si>
  <si>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</si>
  <si>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</si>
  <si>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</si>
  <si>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</si>
  <si>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</si>
  <si>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</si>
  <si>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</si>
  <si>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</si>
  <si>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</si>
  <si>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</si>
  <si>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</si>
  <si>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</si>
  <si>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</si>
  <si>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</si>
  <si>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</si>
  <si>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</si>
  <si>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</si>
  <si>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</si>
  <si>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</si>
  <si>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</si>
  <si>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</si>
  <si>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</si>
  <si>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</si>
  <si>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</si>
  <si>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</si>
  <si>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</si>
  <si>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</si>
  <si>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</si>
  <si>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</si>
  <si>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</si>
  <si>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</si>
  <si>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</si>
  <si>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</si>
  <si>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</si>
  <si>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</si>
  <si>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</si>
  <si>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</si>
  <si>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</si>
  <si>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</si>
  <si>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</si>
  <si>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</si>
  <si>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</si>
  <si>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</si>
  <si>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</si>
  <si>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</si>
  <si>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</si>
  <si>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</si>
  <si>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</si>
  <si>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</si>
  <si>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</si>
  <si>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</si>
  <si>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</si>
  <si>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</si>
  <si>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</si>
  <si>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</si>
  <si>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</si>
  <si>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</si>
  <si>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</si>
  <si>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</si>
  <si>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</si>
  <si>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</si>
  <si>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</si>
  <si>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</si>
  <si>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</si>
  <si>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</si>
  <si>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</si>
  <si>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</si>
  <si>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</si>
  <si>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</si>
  <si>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</si>
  <si>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</si>
  <si>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</si>
  <si>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</si>
  <si>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</si>
  <si>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</si>
  <si>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</si>
  <si>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</si>
  <si>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</si>
  <si>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</si>
  <si>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</si>
  <si>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</si>
  <si>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</si>
  <si>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</si>
  <si>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</si>
  <si>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</si>
  <si>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</si>
  <si>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</si>
  <si>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</si>
  <si>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</si>
  <si>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</si>
  <si>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</si>
  <si>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</si>
  <si>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</si>
  <si>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</si>
  <si>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</si>
  <si>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</si>
  <si>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</si>
  <si>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</si>
  <si>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</si>
  <si>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</si>
  <si>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</si>
  <si>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</si>
  <si>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</si>
  <si>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</si>
  <si>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</si>
  <si>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</si>
  <si>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</si>
  <si>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</si>
  <si>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</si>
  <si>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</si>
  <si>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</si>
  <si>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</si>
  <si>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</si>
  <si>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</si>
  <si>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</si>
  <si>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</si>
  <si>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</si>
  <si>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</si>
  <si>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</si>
  <si>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</si>
  <si>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</si>
  <si>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</si>
  <si>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</si>
  <si>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</si>
  <si>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</si>
  <si>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</si>
  <si>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</si>
  <si>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</si>
  <si>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</si>
  <si>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</si>
  <si>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</si>
  <si>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</si>
  <si>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</si>
  <si>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</si>
  <si>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</si>
  <si>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</si>
  <si>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</si>
  <si>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</si>
  <si>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</si>
  <si>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</si>
  <si>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</si>
  <si>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</si>
  <si>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</si>
  <si>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</si>
  <si>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</si>
  <si>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</si>
  <si>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</si>
  <si>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</si>
  <si>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</si>
  <si>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</si>
  <si>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</si>
  <si>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</si>
  <si>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</si>
  <si>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</si>
  <si>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</si>
  <si>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</si>
  <si>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</si>
  <si>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</si>
  <si>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</si>
  <si>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</si>
  <si>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</si>
  <si>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</si>
  <si>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</si>
  <si>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</si>
  <si>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</si>
  <si>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</si>
  <si>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</si>
  <si>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</si>
  <si>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</si>
  <si>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</si>
  <si>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</si>
  <si>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</si>
  <si>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</si>
  <si>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</si>
  <si>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</si>
  <si>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</si>
  <si>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</si>
  <si>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</si>
  <si>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</si>
  <si>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</si>
  <si>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</si>
  <si>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</si>
  <si>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</si>
  <si>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</si>
  <si>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</si>
  <si>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</si>
  <si>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</si>
  <si>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</si>
  <si>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</si>
  <si>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</si>
  <si>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</si>
  <si>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</si>
  <si>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</si>
  <si>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</si>
  <si>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</si>
  <si>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</si>
  <si>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</si>
  <si>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</si>
  <si>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</si>
  <si>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</si>
  <si>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</si>
  <si>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</si>
  <si>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</si>
  <si>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</si>
  <si>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</si>
  <si>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</si>
  <si>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</si>
  <si>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</si>
  <si>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</si>
  <si>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</si>
  <si>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</si>
  <si>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</si>
  <si>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</si>
  <si>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</si>
  <si>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</si>
  <si>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</si>
  <si>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</si>
  <si>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</si>
  <si>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</si>
  <si>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</si>
  <si>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</si>
  <si>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</si>
  <si>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</si>
  <si>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</si>
  <si>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</si>
  <si>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</si>
  <si>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</si>
  <si>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</si>
  <si>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</si>
  <si>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</si>
  <si>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</si>
  <si>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</si>
  <si>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</si>
  <si>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</si>
  <si>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</si>
  <si>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</si>
  <si>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</si>
  <si>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</si>
  <si>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</si>
  <si>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</si>
  <si>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</si>
  <si>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</si>
  <si>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</si>
  <si>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</si>
  <si>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</si>
  <si>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</si>
  <si>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</si>
  <si>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</si>
  <si>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</si>
  <si>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</si>
  <si>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</si>
  <si>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</si>
  <si>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</si>
  <si>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</si>
  <si>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</si>
  <si>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</si>
  <si>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</si>
  <si>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</si>
  <si>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</si>
  <si>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</si>
  <si>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</si>
  <si>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</si>
  <si>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</si>
  <si>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Д. Парични средства в началото на периода</t>
  </si>
  <si>
    <t>Отчетен период:30.09.2021г.</t>
  </si>
  <si>
    <t xml:space="preserve">Дата на съставяне: 27.10.2021г.                                       </t>
  </si>
  <si>
    <t>Отчетен период:30.09.2021 г.</t>
  </si>
  <si>
    <t xml:space="preserve">Дата на съставяне:27.10.2021г.                                     </t>
  </si>
  <si>
    <t>Отчетен период:30.09.2021г</t>
  </si>
  <si>
    <t>Дата на съставяне: 27.10.2021г.</t>
  </si>
  <si>
    <t xml:space="preserve">                Дата  на съставяне: 27.10.2021г.                                                                                                                             </t>
  </si>
  <si>
    <t>Отчетен период:към 30.09.2021год</t>
  </si>
  <si>
    <t>Отчетен период към 30.09.2021год</t>
  </si>
  <si>
    <t xml:space="preserve">Дата на съставяне: 27.10.2021г.                       </t>
  </si>
  <si>
    <t>Отчетен период: към 30.09.2021год</t>
  </si>
  <si>
    <r>
      <t xml:space="preserve">Отчетен период:   към 30.09.2021год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</si>
  <si>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съставяне:27.10.2021г.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</si>
</sst>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B1">
      <selection activeCell="F85" sqref="F85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850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846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867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843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843</v>
      </c>
      <c r="H7" s="16" t="s">
        <v>5</v>
      </c>
      <c r="I7" s="17" t="s">
        <v>849</v>
      </c>
      <c r="J7" s="19" t="s">
        <v>856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2927</v>
      </c>
      <c r="E12" s="32">
        <v>2978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1550</v>
      </c>
      <c r="E13" s="32">
        <v>1717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85</v>
      </c>
      <c r="E15" s="32">
        <v>51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11</v>
      </c>
      <c r="E16" s="32"/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10500</v>
      </c>
      <c r="E19" s="45">
        <f>SUM(E11:E18)</f>
        <v>10673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9524</v>
      </c>
      <c r="J20" s="34">
        <v>9524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823</v>
      </c>
      <c r="J21" s="48">
        <f>J24+J22-J23</f>
        <v>823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16</v>
      </c>
      <c r="J23" s="661">
        <v>16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10347</v>
      </c>
      <c r="J25" s="40">
        <f>J21+J20</f>
        <v>10347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87</v>
      </c>
      <c r="E26" s="32">
        <v>126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87</v>
      </c>
      <c r="E27" s="45">
        <f>SUM(E23:E26)</f>
        <v>126</v>
      </c>
      <c r="F27" s="51" t="s">
        <v>79</v>
      </c>
      <c r="G27" s="51"/>
      <c r="H27" s="33" t="s">
        <v>80</v>
      </c>
      <c r="I27" s="40">
        <v>441</v>
      </c>
      <c r="J27" s="40">
        <v>336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>
        <v>-23</v>
      </c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128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-446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-5</v>
      </c>
      <c r="J33" s="40">
        <f>J27+J31+J32+J30</f>
        <v>441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10642</v>
      </c>
      <c r="J36" s="40">
        <f>J17+J25+J33</f>
        <v>11088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>
        <v>308</v>
      </c>
      <c r="E44" s="32">
        <v>308</v>
      </c>
      <c r="F44" s="68" t="s">
        <v>131</v>
      </c>
      <c r="G44" s="68"/>
      <c r="H44" s="33" t="s">
        <v>132</v>
      </c>
      <c r="I44" s="34">
        <v>349</v>
      </c>
      <c r="J44" s="34">
        <v>100</v>
      </c>
    </row>
    <row r="45" spans="1:17" ht="15">
      <c r="A45" s="28" t="s">
        <v>133</v>
      </c>
      <c r="B45" s="110"/>
      <c r="C45" s="44" t="s">
        <v>134</v>
      </c>
      <c r="D45" s="45">
        <f>SUM(D44)</f>
        <v>308</v>
      </c>
      <c r="E45" s="45">
        <f>E44</f>
        <v>308</v>
      </c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121</v>
      </c>
      <c r="J48" s="34">
        <v>126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470</v>
      </c>
      <c r="J49" s="40">
        <f>SUM(J44:J48)</f>
        <v>226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103</v>
      </c>
      <c r="J51" s="34">
        <v>103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395</v>
      </c>
      <c r="J53" s="34">
        <v>395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>
        <v>635</v>
      </c>
      <c r="J54" s="34">
        <v>620</v>
      </c>
    </row>
    <row r="55" spans="1:20" ht="25.5">
      <c r="A55" s="69" t="s">
        <v>167</v>
      </c>
      <c r="B55" s="112"/>
      <c r="C55" s="70" t="s">
        <v>168</v>
      </c>
      <c r="D55" s="45">
        <f>D27+D19+D45</f>
        <v>10895</v>
      </c>
      <c r="E55" s="45">
        <f>E27+E19+E45</f>
        <v>11107</v>
      </c>
      <c r="F55" s="30" t="s">
        <v>169</v>
      </c>
      <c r="G55" s="30"/>
      <c r="H55" s="60" t="s">
        <v>170</v>
      </c>
      <c r="I55" s="40">
        <f>SUM(I49:I54)</f>
        <v>1603</v>
      </c>
      <c r="J55" s="40">
        <f>SUM(J49:J54)</f>
        <v>1344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891</v>
      </c>
      <c r="E58" s="32">
        <v>865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493</v>
      </c>
      <c r="J59" s="34">
        <v>731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236</v>
      </c>
      <c r="E61" s="32">
        <v>221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1127</v>
      </c>
      <c r="E64" s="45">
        <f>SUM(E58:E63)</f>
        <v>1086</v>
      </c>
      <c r="F64" s="30" t="s">
        <v>197</v>
      </c>
      <c r="G64" s="30"/>
      <c r="H64" s="33" t="s">
        <v>198</v>
      </c>
      <c r="I64" s="34">
        <v>174</v>
      </c>
      <c r="J64" s="34">
        <v>175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45</v>
      </c>
      <c r="J66" s="34">
        <v>66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26</v>
      </c>
      <c r="J67" s="34">
        <v>27</v>
      </c>
    </row>
    <row r="68" spans="1:10" ht="15">
      <c r="A68" s="28" t="s">
        <v>208</v>
      </c>
      <c r="B68" s="110"/>
      <c r="C68" s="31" t="s">
        <v>209</v>
      </c>
      <c r="D68" s="32">
        <v>490</v>
      </c>
      <c r="E68" s="32">
        <f>574-16-14</f>
        <v>544</v>
      </c>
      <c r="F68" s="30" t="s">
        <v>210</v>
      </c>
      <c r="G68" s="30"/>
      <c r="H68" s="33" t="s">
        <v>211</v>
      </c>
      <c r="I68" s="34">
        <v>35</v>
      </c>
      <c r="J68" s="34">
        <v>26</v>
      </c>
    </row>
    <row r="69" spans="1:10" ht="15">
      <c r="A69" s="28" t="s">
        <v>212</v>
      </c>
      <c r="B69" s="110"/>
      <c r="C69" s="31" t="s">
        <v>213</v>
      </c>
      <c r="D69" s="32"/>
      <c r="E69" s="32"/>
      <c r="F69" s="47" t="s">
        <v>74</v>
      </c>
      <c r="G69" s="47"/>
      <c r="H69" s="33" t="s">
        <v>214</v>
      </c>
      <c r="I69" s="34">
        <v>69</v>
      </c>
      <c r="J69" s="34">
        <v>102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842</v>
      </c>
      <c r="J71" s="74">
        <f>SUM(J59:J70)</f>
        <v>1127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49</v>
      </c>
      <c r="E72" s="32">
        <v>16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15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584</v>
      </c>
      <c r="E75" s="45">
        <f>SUM(E67:E74)</f>
        <v>604</v>
      </c>
      <c r="F75" s="47" t="s">
        <v>157</v>
      </c>
      <c r="G75" s="47"/>
      <c r="H75" s="39" t="s">
        <v>231</v>
      </c>
      <c r="I75" s="34">
        <v>8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850</v>
      </c>
      <c r="J79" s="83">
        <f>J71+J75</f>
        <v>1134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34</v>
      </c>
      <c r="E87" s="32">
        <v>29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419</v>
      </c>
      <c r="E88" s="32">
        <v>724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453</v>
      </c>
      <c r="E91" s="45">
        <f>SUM(E87:E90)</f>
        <v>753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36</v>
      </c>
      <c r="E92" s="32">
        <v>16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2200</v>
      </c>
      <c r="E93" s="45">
        <f>E64+E75+E91+E92</f>
        <v>2459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13095</v>
      </c>
      <c r="E94" s="89">
        <f>E93+E55</f>
        <v>13566</v>
      </c>
      <c r="F94" s="90" t="s">
        <v>267</v>
      </c>
      <c r="G94" s="90"/>
      <c r="H94" s="91" t="s">
        <v>268</v>
      </c>
      <c r="I94" s="531">
        <f>I79+I55+I36</f>
        <v>13095</v>
      </c>
      <c r="J94" s="531">
        <f>J79+J55+J36</f>
        <v>13566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868</v>
      </c>
      <c r="B99" s="672" t="s">
        <v>851</v>
      </c>
      <c r="C99" s="672"/>
      <c r="D99" s="672"/>
      <c r="E99" s="672"/>
      <c r="F99" s="101" t="s">
        <v>857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:E50 D53:E54 D58:E63 D79:E83 D87:E90 D67:E74 D92:E92 D11:E18 D20:E21 I28:J28 D23:E26 D30:E30 I62:J70 D35:E38 I43:J48 I74:J76 I59:J60 I11:J13 I22:J24 I31:J31 I19:J20 I39:J39 D40:E44 I51:J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32:J32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9">
      <selection activeCell="E15" sqref="E15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850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847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843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843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287</v>
      </c>
      <c r="E9" s="142">
        <v>493</v>
      </c>
      <c r="F9" s="140" t="s">
        <v>280</v>
      </c>
      <c r="G9" s="140"/>
      <c r="H9" s="143" t="s">
        <v>281</v>
      </c>
      <c r="I9" s="144">
        <v>810</v>
      </c>
      <c r="J9" s="144">
        <v>2649</v>
      </c>
    </row>
    <row r="10" spans="1:10" ht="12">
      <c r="A10" s="140" t="s">
        <v>282</v>
      </c>
      <c r="B10" s="140"/>
      <c r="C10" s="141" t="s">
        <v>283</v>
      </c>
      <c r="D10" s="142">
        <v>287</v>
      </c>
      <c r="E10" s="142">
        <v>468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279</v>
      </c>
      <c r="E11" s="142">
        <v>288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737</v>
      </c>
      <c r="E12" s="142">
        <v>812</v>
      </c>
      <c r="F12" s="145" t="s">
        <v>74</v>
      </c>
      <c r="G12" s="145"/>
      <c r="H12" s="143" t="s">
        <v>292</v>
      </c>
      <c r="I12" s="144">
        <v>590</v>
      </c>
      <c r="J12" s="144">
        <v>259</v>
      </c>
    </row>
    <row r="13" spans="1:20" ht="13.5">
      <c r="A13" s="140" t="s">
        <v>293</v>
      </c>
      <c r="B13" s="140"/>
      <c r="C13" s="141" t="s">
        <v>294</v>
      </c>
      <c r="D13" s="142">
        <v>132</v>
      </c>
      <c r="E13" s="142">
        <v>140</v>
      </c>
      <c r="F13" s="146" t="s">
        <v>47</v>
      </c>
      <c r="G13" s="521">
        <v>11</v>
      </c>
      <c r="H13" s="147" t="s">
        <v>295</v>
      </c>
      <c r="I13" s="150">
        <f>SUM(I9:I12)</f>
        <v>1400</v>
      </c>
      <c r="J13" s="150">
        <f>SUM(J9:J12)</f>
        <v>2908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-15</v>
      </c>
      <c r="E15" s="151">
        <v>407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108</v>
      </c>
      <c r="E16" s="151">
        <v>121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1815</v>
      </c>
      <c r="E19" s="157">
        <f>SUM(E9:E18)</f>
        <v>2729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21</v>
      </c>
      <c r="E22" s="142">
        <v>21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4</v>
      </c>
      <c r="E24" s="142">
        <v>9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6</v>
      </c>
      <c r="E25" s="142">
        <v>8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31</v>
      </c>
      <c r="E26" s="157">
        <f>SUM(E22:E25)</f>
        <v>38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1846</v>
      </c>
      <c r="E28" s="542">
        <f>E26+E19</f>
        <v>2767</v>
      </c>
      <c r="F28" s="134" t="s">
        <v>334</v>
      </c>
      <c r="G28" s="134"/>
      <c r="H28" s="152" t="s">
        <v>335</v>
      </c>
      <c r="I28" s="150">
        <f>I13+I24</f>
        <v>1400</v>
      </c>
      <c r="J28" s="150">
        <f>J13+J24</f>
        <v>2908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/>
      <c r="E30" s="542">
        <f>J28-E28</f>
        <v>141</v>
      </c>
      <c r="F30" s="134" t="s">
        <v>338</v>
      </c>
      <c r="G30" s="134"/>
      <c r="H30" s="152" t="s">
        <v>339</v>
      </c>
      <c r="I30" s="150">
        <f>D42-I28</f>
        <v>446</v>
      </c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1846</v>
      </c>
      <c r="E33" s="157">
        <f>E28+E31+E32</f>
        <v>2767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0</v>
      </c>
      <c r="E34" s="542">
        <f>E30</f>
        <v>141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0</v>
      </c>
      <c r="E39" s="543">
        <f>E34+E35</f>
        <v>141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0</v>
      </c>
      <c r="E41" s="541">
        <f>E39</f>
        <v>141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1846</v>
      </c>
      <c r="E42" s="544">
        <f>E33-E35+E39</f>
        <v>2908</v>
      </c>
      <c r="F42" s="175" t="s">
        <v>377</v>
      </c>
      <c r="G42" s="175"/>
      <c r="H42" s="171" t="s">
        <v>378</v>
      </c>
      <c r="I42" s="546">
        <f>I28+I30</f>
        <v>1846</v>
      </c>
      <c r="J42" s="546">
        <f>J28+J30</f>
        <v>2908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864</v>
      </c>
      <c r="B44" s="182"/>
      <c r="C44" s="183"/>
      <c r="D44" s="659" t="s">
        <v>851</v>
      </c>
      <c r="E44" s="184"/>
      <c r="F44" s="537" t="s">
        <v>858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:E25 D31:E32 D36:E36 D38:E38 D40:E40 D9:E14 I15:J16 I19:J23 I31:J32 I40:J40 D17:E18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27" sqref="A27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852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847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865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1033</v>
      </c>
      <c r="D10" s="547">
        <v>2289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-909</v>
      </c>
      <c r="D11" s="547">
        <v>-1560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-888</v>
      </c>
      <c r="D13" s="547">
        <v>-946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67</v>
      </c>
      <c r="D14" s="547">
        <v>132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-4</v>
      </c>
      <c r="D18" s="547">
        <v>-9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416</v>
      </c>
      <c r="D19" s="547">
        <v>148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-285</v>
      </c>
      <c r="D20" s="213">
        <f>SUM(D10:D19)</f>
        <v>54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-14</v>
      </c>
      <c r="D22" s="547">
        <v>-14</v>
      </c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-14</v>
      </c>
      <c r="D32" s="213">
        <f>SUM(D22:D31)</f>
        <v>-14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91</v>
      </c>
      <c r="D36" s="547">
        <v>65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-71</v>
      </c>
      <c r="D37" s="547">
        <v>-138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-21</v>
      </c>
      <c r="D39" s="547">
        <v>-23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-1</v>
      </c>
      <c r="D42" s="213">
        <f>SUM(D36:D41)</f>
        <v>-96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-300</v>
      </c>
      <c r="D43" s="213">
        <f>D42+D32+D20</f>
        <v>-56</v>
      </c>
      <c r="F43" s="214"/>
      <c r="G43" s="218"/>
      <c r="H43" s="219"/>
    </row>
    <row r="44" spans="1:8" ht="12">
      <c r="A44" s="211" t="s">
        <v>862</v>
      </c>
      <c r="B44" s="225" t="s">
        <v>448</v>
      </c>
      <c r="C44" s="213">
        <v>753</v>
      </c>
      <c r="D44" s="213">
        <v>895</v>
      </c>
      <c r="F44" s="214"/>
      <c r="G44" s="218"/>
      <c r="H44" s="219"/>
    </row>
    <row r="45" spans="1:8" ht="12">
      <c r="A45" s="211" t="s">
        <v>449</v>
      </c>
      <c r="B45" s="225" t="s">
        <v>450</v>
      </c>
      <c r="C45" s="213">
        <f>SUM(C43:C44)</f>
        <v>453</v>
      </c>
      <c r="D45" s="213">
        <f>D44+D43</f>
        <v>839</v>
      </c>
      <c r="F45" s="214"/>
      <c r="G45" s="218"/>
      <c r="H45" s="219"/>
    </row>
    <row r="46" spans="1:8" ht="12">
      <c r="A46" s="215" t="s">
        <v>451</v>
      </c>
      <c r="B46" s="225" t="s">
        <v>452</v>
      </c>
      <c r="C46" s="227">
        <f>C45</f>
        <v>453</v>
      </c>
      <c r="D46" s="227">
        <f>D45</f>
        <v>839</v>
      </c>
      <c r="F46" s="214"/>
      <c r="G46" s="218"/>
      <c r="H46" s="219"/>
    </row>
    <row r="47" spans="1:8" ht="12">
      <c r="A47" s="215" t="s">
        <v>453</v>
      </c>
      <c r="B47" s="225" t="s">
        <v>454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866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851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858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C16">
      <selection activeCell="F8" sqref="F8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455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850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845</v>
      </c>
      <c r="M3" s="123"/>
      <c r="N3" s="240"/>
    </row>
    <row r="4" spans="1:15" s="241" customFormat="1" ht="13.5" customHeight="1">
      <c r="A4" s="121" t="s">
        <v>848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870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456</v>
      </c>
      <c r="E6" s="255"/>
      <c r="F6" s="255"/>
      <c r="G6" s="255"/>
      <c r="H6" s="255"/>
      <c r="I6" s="255" t="s">
        <v>457</v>
      </c>
      <c r="J6" s="256"/>
      <c r="K6" s="257"/>
      <c r="L6" s="253"/>
      <c r="M6" s="258"/>
      <c r="N6" s="259"/>
    </row>
    <row r="7" spans="1:14" s="260" customFormat="1" ht="60">
      <c r="A7" s="261" t="s">
        <v>458</v>
      </c>
      <c r="B7" s="262" t="s">
        <v>459</v>
      </c>
      <c r="C7" s="263" t="s">
        <v>460</v>
      </c>
      <c r="D7" s="264" t="s">
        <v>461</v>
      </c>
      <c r="E7" s="253" t="s">
        <v>462</v>
      </c>
      <c r="F7" s="255" t="s">
        <v>463</v>
      </c>
      <c r="G7" s="255"/>
      <c r="H7" s="255"/>
      <c r="I7" s="253" t="s">
        <v>464</v>
      </c>
      <c r="J7" s="265" t="s">
        <v>465</v>
      </c>
      <c r="K7" s="263" t="s">
        <v>466</v>
      </c>
      <c r="L7" s="263" t="s">
        <v>467</v>
      </c>
      <c r="M7" s="266" t="s">
        <v>468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469</v>
      </c>
      <c r="G8" s="271" t="s">
        <v>470</v>
      </c>
      <c r="H8" s="271" t="s">
        <v>471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472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473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474</v>
      </c>
      <c r="B11" s="278" t="s">
        <v>475</v>
      </c>
      <c r="C11" s="289">
        <v>300</v>
      </c>
      <c r="D11" s="289"/>
      <c r="E11" s="289">
        <v>9524</v>
      </c>
      <c r="F11" s="289">
        <v>30</v>
      </c>
      <c r="G11" s="289">
        <v>-16</v>
      </c>
      <c r="H11" s="289">
        <v>809</v>
      </c>
      <c r="I11" s="289">
        <v>1080</v>
      </c>
      <c r="J11" s="289">
        <v>-639</v>
      </c>
      <c r="K11" s="289"/>
      <c r="L11" s="550">
        <v>11088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476</v>
      </c>
      <c r="B12" s="278" t="s">
        <v>477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478</v>
      </c>
      <c r="B13" s="280" t="s">
        <v>479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480</v>
      </c>
      <c r="B14" s="280" t="s">
        <v>481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482</v>
      </c>
      <c r="B15" s="278" t="s">
        <v>483</v>
      </c>
      <c r="C15" s="289">
        <v>300</v>
      </c>
      <c r="D15" s="289"/>
      <c r="E15" s="289">
        <f>E11</f>
        <v>9524</v>
      </c>
      <c r="F15" s="289">
        <f>F11</f>
        <v>30</v>
      </c>
      <c r="G15" s="289">
        <f>G11</f>
        <v>-16</v>
      </c>
      <c r="H15" s="289">
        <f>H11</f>
        <v>809</v>
      </c>
      <c r="I15" s="289">
        <f>SUM(I11:I14)</f>
        <v>1080</v>
      </c>
      <c r="J15" s="289">
        <f>SUM(J11:J14)</f>
        <v>-639</v>
      </c>
      <c r="K15" s="289"/>
      <c r="L15" s="550">
        <v>11088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484</v>
      </c>
      <c r="B16" s="294" t="s">
        <v>485</v>
      </c>
      <c r="C16" s="551"/>
      <c r="D16" s="552"/>
      <c r="E16" s="552"/>
      <c r="F16" s="552"/>
      <c r="G16" s="552"/>
      <c r="H16" s="553"/>
      <c r="I16" s="554"/>
      <c r="J16" s="555">
        <v>-446</v>
      </c>
      <c r="K16" s="285"/>
      <c r="L16" s="550">
        <f>SUM(C16:K16)</f>
        <v>-446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486</v>
      </c>
      <c r="B17" s="280" t="s">
        <v>487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488</v>
      </c>
      <c r="B18" s="297" t="s">
        <v>489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490</v>
      </c>
      <c r="B19" s="297" t="s">
        <v>491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492</v>
      </c>
      <c r="B20" s="280" t="s">
        <v>493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494</v>
      </c>
      <c r="B21" s="280" t="s">
        <v>495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496</v>
      </c>
      <c r="B22" s="280" t="s">
        <v>497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498</v>
      </c>
      <c r="B23" s="280" t="s">
        <v>499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500</v>
      </c>
      <c r="B24" s="280" t="s">
        <v>501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496</v>
      </c>
      <c r="B25" s="280" t="s">
        <v>502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498</v>
      </c>
      <c r="B26" s="280" t="s">
        <v>503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504</v>
      </c>
      <c r="B27" s="280" t="s">
        <v>505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506</v>
      </c>
      <c r="B28" s="280" t="s">
        <v>507</v>
      </c>
      <c r="C28" s="285"/>
      <c r="D28" s="285"/>
      <c r="E28" s="285"/>
      <c r="F28" s="285"/>
      <c r="G28" s="285"/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508</v>
      </c>
      <c r="B29" s="278" t="s">
        <v>509</v>
      </c>
      <c r="C29" s="289">
        <f>SUM(C15:C28)</f>
        <v>300</v>
      </c>
      <c r="D29" s="289"/>
      <c r="E29" s="289">
        <v>9524</v>
      </c>
      <c r="F29" s="289">
        <f>SUM(F15:F28)</f>
        <v>30</v>
      </c>
      <c r="G29" s="289">
        <f>SUM(G15:G28)</f>
        <v>-16</v>
      </c>
      <c r="H29" s="289">
        <f>SUM(H15:H28)</f>
        <v>809</v>
      </c>
      <c r="I29" s="289">
        <f>SUM(I15:I28)</f>
        <v>1080</v>
      </c>
      <c r="J29" s="289">
        <f>SUM(J15:J28)</f>
        <v>-1085</v>
      </c>
      <c r="K29" s="289"/>
      <c r="L29" s="289">
        <f>SUM(C29:J29)</f>
        <v>10642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510</v>
      </c>
      <c r="B30" s="280" t="s">
        <v>511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512</v>
      </c>
      <c r="B31" s="280" t="s">
        <v>513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514</v>
      </c>
      <c r="B32" s="278" t="s">
        <v>515</v>
      </c>
      <c r="C32" s="289">
        <f>C29</f>
        <v>300</v>
      </c>
      <c r="D32" s="289"/>
      <c r="E32" s="289">
        <f aca="true" t="shared" si="0" ref="E32:J32">E29</f>
        <v>9524</v>
      </c>
      <c r="F32" s="289">
        <f t="shared" si="0"/>
        <v>30</v>
      </c>
      <c r="G32" s="289">
        <f t="shared" si="0"/>
        <v>-16</v>
      </c>
      <c r="H32" s="289">
        <f t="shared" si="0"/>
        <v>809</v>
      </c>
      <c r="I32" s="289">
        <f t="shared" si="0"/>
        <v>1080</v>
      </c>
      <c r="J32" s="289">
        <f t="shared" si="0"/>
        <v>-1085</v>
      </c>
      <c r="K32" s="289"/>
      <c r="L32" s="550">
        <f>SUM(C32:J32)</f>
        <v>10642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869</v>
      </c>
      <c r="B35" s="304"/>
      <c r="C35" s="305"/>
      <c r="D35" s="305"/>
      <c r="E35" s="305"/>
      <c r="F35" s="305" t="s">
        <v>853</v>
      </c>
      <c r="G35" s="305"/>
      <c r="H35" s="305"/>
      <c r="I35" s="305"/>
      <c r="J35" s="305" t="s">
        <v>859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C16">
      <selection activeCell="L12" sqref="L12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844</v>
      </c>
      <c r="R2" s="123"/>
    </row>
    <row r="3" spans="1:18" ht="20.25" customHeight="1">
      <c r="A3" s="316"/>
      <c r="B3" s="319" t="s">
        <v>871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517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518</v>
      </c>
      <c r="R4" s="322"/>
    </row>
    <row r="5" spans="1:18" s="325" customFormat="1" ht="63.75" customHeight="1">
      <c r="A5" s="323" t="s">
        <v>458</v>
      </c>
      <c r="B5" s="323"/>
      <c r="C5" s="324"/>
      <c r="D5" s="323" t="s">
        <v>519</v>
      </c>
      <c r="E5" s="323"/>
      <c r="F5" s="323"/>
      <c r="G5" s="323"/>
      <c r="H5" s="323" t="s">
        <v>520</v>
      </c>
      <c r="I5" s="323"/>
      <c r="J5" s="323" t="s">
        <v>521</v>
      </c>
      <c r="K5" s="323" t="s">
        <v>522</v>
      </c>
      <c r="L5" s="323"/>
      <c r="M5" s="323"/>
      <c r="N5" s="323"/>
      <c r="O5" s="323" t="s">
        <v>520</v>
      </c>
      <c r="P5" s="323"/>
      <c r="Q5" s="323" t="s">
        <v>523</v>
      </c>
      <c r="R5" s="323" t="s">
        <v>524</v>
      </c>
    </row>
    <row r="6" spans="1:18" s="325" customFormat="1" ht="60">
      <c r="A6" s="323"/>
      <c r="B6" s="323"/>
      <c r="C6" s="326" t="s">
        <v>5</v>
      </c>
      <c r="D6" s="324" t="s">
        <v>525</v>
      </c>
      <c r="E6" s="324" t="s">
        <v>526</v>
      </c>
      <c r="F6" s="324" t="s">
        <v>527</v>
      </c>
      <c r="G6" s="324" t="s">
        <v>528</v>
      </c>
      <c r="H6" s="324" t="s">
        <v>529</v>
      </c>
      <c r="I6" s="324" t="s">
        <v>530</v>
      </c>
      <c r="J6" s="323"/>
      <c r="K6" s="324" t="s">
        <v>525</v>
      </c>
      <c r="L6" s="324" t="s">
        <v>531</v>
      </c>
      <c r="M6" s="324" t="s">
        <v>532</v>
      </c>
      <c r="N6" s="324" t="s">
        <v>533</v>
      </c>
      <c r="O6" s="324" t="s">
        <v>529</v>
      </c>
      <c r="P6" s="324" t="s">
        <v>530</v>
      </c>
      <c r="Q6" s="323"/>
      <c r="R6" s="323"/>
    </row>
    <row r="7" spans="1:18" s="325" customFormat="1" ht="12">
      <c r="A7" s="327" t="s">
        <v>534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535</v>
      </c>
      <c r="B8" s="330" t="s">
        <v>536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537</v>
      </c>
      <c r="B9" s="333" t="s">
        <v>538</v>
      </c>
      <c r="C9" s="334" t="s">
        <v>539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540</v>
      </c>
      <c r="B10" s="333" t="s">
        <v>541</v>
      </c>
      <c r="C10" s="334" t="s">
        <v>542</v>
      </c>
      <c r="D10" s="557">
        <v>4374</v>
      </c>
      <c r="E10" s="557"/>
      <c r="F10" s="557">
        <v>306</v>
      </c>
      <c r="G10" s="581">
        <f>D10+E10-F10</f>
        <v>4068</v>
      </c>
      <c r="H10" s="559"/>
      <c r="I10" s="559"/>
      <c r="J10" s="581">
        <f>SUM(G10:I10)</f>
        <v>4068</v>
      </c>
      <c r="K10" s="559">
        <v>1089</v>
      </c>
      <c r="L10" s="559">
        <v>52</v>
      </c>
      <c r="M10" s="559"/>
      <c r="N10" s="581">
        <f aca="true" t="shared" si="0" ref="N10:N16">K10+L10-M10</f>
        <v>1141</v>
      </c>
      <c r="O10" s="559"/>
      <c r="P10" s="559"/>
      <c r="Q10" s="558"/>
      <c r="R10" s="581">
        <f>G10-N10</f>
        <v>2927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543</v>
      </c>
      <c r="B11" s="333" t="s">
        <v>544</v>
      </c>
      <c r="C11" s="334" t="s">
        <v>545</v>
      </c>
      <c r="D11" s="557">
        <v>3859</v>
      </c>
      <c r="E11" s="557"/>
      <c r="F11" s="557"/>
      <c r="G11" s="581">
        <f>D11+E11-F11</f>
        <v>3859</v>
      </c>
      <c r="H11" s="559"/>
      <c r="I11" s="559"/>
      <c r="J11" s="581">
        <f>SUM(G11)</f>
        <v>3859</v>
      </c>
      <c r="K11" s="559">
        <v>2144</v>
      </c>
      <c r="L11" s="559">
        <v>165</v>
      </c>
      <c r="M11" s="559"/>
      <c r="N11" s="581">
        <f t="shared" si="0"/>
        <v>2309</v>
      </c>
      <c r="O11" s="559"/>
      <c r="P11" s="559"/>
      <c r="Q11" s="558"/>
      <c r="R11" s="581">
        <f aca="true" t="shared" si="1" ref="R11:R16">G11-N11</f>
        <v>1550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546</v>
      </c>
      <c r="B12" s="333" t="s">
        <v>547</v>
      </c>
      <c r="C12" s="334" t="s">
        <v>548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549</v>
      </c>
      <c r="B13" s="662" t="s">
        <v>550</v>
      </c>
      <c r="C13" s="663" t="s">
        <v>551</v>
      </c>
      <c r="D13" s="664">
        <v>249</v>
      </c>
      <c r="E13" s="664">
        <v>67</v>
      </c>
      <c r="F13" s="664"/>
      <c r="G13" s="665">
        <f>D13+E13-F13</f>
        <v>316</v>
      </c>
      <c r="H13" s="666"/>
      <c r="I13" s="666"/>
      <c r="J13" s="665">
        <f>SUM(G13)</f>
        <v>316</v>
      </c>
      <c r="K13" s="666">
        <v>218</v>
      </c>
      <c r="L13" s="666">
        <v>13</v>
      </c>
      <c r="M13" s="666"/>
      <c r="N13" s="665">
        <f>K13+L13-M13</f>
        <v>231</v>
      </c>
      <c r="O13" s="666"/>
      <c r="P13" s="666"/>
      <c r="Q13" s="667"/>
      <c r="R13" s="665">
        <f t="shared" si="1"/>
        <v>85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552</v>
      </c>
      <c r="B14" s="333" t="s">
        <v>553</v>
      </c>
      <c r="C14" s="334" t="s">
        <v>554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97</v>
      </c>
      <c r="L14" s="559">
        <v>8</v>
      </c>
      <c r="M14" s="559"/>
      <c r="N14" s="581">
        <f t="shared" si="0"/>
        <v>105</v>
      </c>
      <c r="O14" s="559"/>
      <c r="P14" s="559"/>
      <c r="Q14" s="558"/>
      <c r="R14" s="581">
        <f t="shared" si="1"/>
        <v>11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555</v>
      </c>
      <c r="B15" s="336" t="s">
        <v>556</v>
      </c>
      <c r="C15" s="334" t="s">
        <v>557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558</v>
      </c>
      <c r="B16" s="337" t="s">
        <v>559</v>
      </c>
      <c r="C16" s="334" t="s">
        <v>560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561</v>
      </c>
      <c r="C17" s="339" t="s">
        <v>562</v>
      </c>
      <c r="D17" s="580">
        <f>SUM(D9:D16)</f>
        <v>14525</v>
      </c>
      <c r="E17" s="580">
        <f>SUM(E9:E16)</f>
        <v>67</v>
      </c>
      <c r="F17" s="580">
        <f>SUM(F9:F16)</f>
        <v>306</v>
      </c>
      <c r="G17" s="581">
        <f>SUM(G9:G16)</f>
        <v>14286</v>
      </c>
      <c r="H17" s="582">
        <f>SUM(H9:H16)</f>
        <v>0</v>
      </c>
      <c r="I17" s="561"/>
      <c r="J17" s="581">
        <f>SUM(J9:J16)</f>
        <v>14286</v>
      </c>
      <c r="K17" s="582">
        <f>SUM(K10:K16)</f>
        <v>3548</v>
      </c>
      <c r="L17" s="582">
        <f>SUM(L10:L16)</f>
        <v>238</v>
      </c>
      <c r="M17" s="582">
        <f>SUM(M10:M16)</f>
        <v>0</v>
      </c>
      <c r="N17" s="558">
        <f>SUM(N9:N16)</f>
        <v>3786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10500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563</v>
      </c>
      <c r="B18" s="341" t="s">
        <v>564</v>
      </c>
      <c r="C18" s="339" t="s">
        <v>565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566</v>
      </c>
      <c r="B19" s="341" t="s">
        <v>567</v>
      </c>
      <c r="C19" s="339" t="s">
        <v>568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569</v>
      </c>
      <c r="B20" s="330" t="s">
        <v>570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537</v>
      </c>
      <c r="B21" s="333" t="s">
        <v>571</v>
      </c>
      <c r="C21" s="334" t="s">
        <v>572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540</v>
      </c>
      <c r="B22" s="333" t="s">
        <v>573</v>
      </c>
      <c r="C22" s="334" t="s">
        <v>574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41</v>
      </c>
      <c r="L22" s="559"/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543</v>
      </c>
      <c r="B23" s="344" t="s">
        <v>575</v>
      </c>
      <c r="C23" s="334" t="s">
        <v>576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546</v>
      </c>
      <c r="B24" s="345" t="s">
        <v>559</v>
      </c>
      <c r="C24" s="334" t="s">
        <v>577</v>
      </c>
      <c r="D24" s="557">
        <v>232</v>
      </c>
      <c r="E24" s="557"/>
      <c r="F24" s="557"/>
      <c r="G24" s="581">
        <f>D24+E24-F24</f>
        <v>232</v>
      </c>
      <c r="H24" s="559"/>
      <c r="I24" s="559"/>
      <c r="J24" s="581">
        <f>G24</f>
        <v>232</v>
      </c>
      <c r="K24" s="559">
        <v>105</v>
      </c>
      <c r="L24" s="559">
        <v>40</v>
      </c>
      <c r="M24" s="559"/>
      <c r="N24" s="581">
        <f>K24+L24-M24</f>
        <v>145</v>
      </c>
      <c r="O24" s="559"/>
      <c r="P24" s="559"/>
      <c r="Q24" s="558"/>
      <c r="R24" s="581">
        <f>J24-N24</f>
        <v>87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578</v>
      </c>
      <c r="C25" s="346" t="s">
        <v>579</v>
      </c>
      <c r="D25" s="585">
        <f>SUM(D22:D24)</f>
        <v>273</v>
      </c>
      <c r="E25" s="585">
        <f>SUM(E22:E24)</f>
        <v>0</v>
      </c>
      <c r="F25" s="566"/>
      <c r="G25" s="585">
        <f>SUM(G22:G24)</f>
        <v>273</v>
      </c>
      <c r="H25" s="568"/>
      <c r="I25" s="568"/>
      <c r="J25" s="586">
        <f>SUM(J22:J24)</f>
        <v>273</v>
      </c>
      <c r="K25" s="587">
        <f>SUM(K22:K24)</f>
        <v>146</v>
      </c>
      <c r="L25" s="587">
        <f>SUM(L22:L24)</f>
        <v>40</v>
      </c>
      <c r="M25" s="568"/>
      <c r="N25" s="567">
        <f>SUM(N22:N24)</f>
        <v>186</v>
      </c>
      <c r="O25" s="568"/>
      <c r="P25" s="568"/>
      <c r="Q25" s="567"/>
      <c r="R25" s="586">
        <f>SUM(R22:R24)</f>
        <v>87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580</v>
      </c>
      <c r="B26" s="347" t="s">
        <v>581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537</v>
      </c>
      <c r="B27" s="349" t="s">
        <v>582</v>
      </c>
      <c r="C27" s="350" t="s">
        <v>583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584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585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586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587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540</v>
      </c>
      <c r="B32" s="349" t="s">
        <v>588</v>
      </c>
      <c r="C32" s="334" t="s">
        <v>589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590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591</v>
      </c>
      <c r="C34" s="334" t="s">
        <v>592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593</v>
      </c>
      <c r="C35" s="334" t="s">
        <v>594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595</v>
      </c>
      <c r="C36" s="334" t="s">
        <v>596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543</v>
      </c>
      <c r="B37" s="351" t="s">
        <v>559</v>
      </c>
      <c r="C37" s="334" t="s">
        <v>597</v>
      </c>
      <c r="D37" s="557">
        <v>308</v>
      </c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>
        <v>308</v>
      </c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598</v>
      </c>
      <c r="C38" s="339" t="s">
        <v>599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600</v>
      </c>
      <c r="B39" s="340" t="s">
        <v>601</v>
      </c>
      <c r="C39" s="339" t="s">
        <v>602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603</v>
      </c>
      <c r="C40" s="326" t="s">
        <v>604</v>
      </c>
      <c r="D40" s="583">
        <f>D25+D17+D37</f>
        <v>15106</v>
      </c>
      <c r="E40" s="583">
        <f>E25+E17</f>
        <v>67</v>
      </c>
      <c r="F40" s="583">
        <f>F17</f>
        <v>306</v>
      </c>
      <c r="G40" s="581">
        <f>G25+G17</f>
        <v>14559</v>
      </c>
      <c r="H40" s="584">
        <f>H17</f>
        <v>0</v>
      </c>
      <c r="I40" s="324"/>
      <c r="J40" s="581">
        <f>J25+J17</f>
        <v>14559</v>
      </c>
      <c r="K40" s="584">
        <f>K25+K17</f>
        <v>3694</v>
      </c>
      <c r="L40" s="584">
        <f>L25+L17</f>
        <v>278</v>
      </c>
      <c r="M40" s="584">
        <f>M17</f>
        <v>0</v>
      </c>
      <c r="N40" s="558">
        <f>N25+N17</f>
        <v>3972</v>
      </c>
      <c r="O40" s="584">
        <f>O17</f>
        <v>0</v>
      </c>
      <c r="P40" s="584">
        <f>P17</f>
        <v>0</v>
      </c>
      <c r="Q40" s="558">
        <f>Q25+Q17</f>
        <v>0</v>
      </c>
      <c r="R40" s="581">
        <f>R17+R25+R37</f>
        <v>10895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605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872</v>
      </c>
      <c r="C44" s="355"/>
      <c r="D44" s="356"/>
      <c r="E44" s="356"/>
      <c r="F44" s="356"/>
      <c r="G44" s="316"/>
      <c r="H44" s="357" t="s">
        <v>855</v>
      </c>
      <c r="I44" s="357"/>
      <c r="J44" s="357"/>
      <c r="K44" s="316"/>
      <c r="L44" s="316"/>
      <c r="M44" s="316"/>
      <c r="N44" s="316"/>
      <c r="O44" s="316"/>
      <c r="P44" s="314" t="s">
        <v>860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E95" sqref="E95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606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845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852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873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607</v>
      </c>
      <c r="B5" s="607"/>
      <c r="C5" s="608"/>
      <c r="D5" s="608"/>
      <c r="E5" s="609" t="s">
        <v>608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458</v>
      </c>
      <c r="B6" s="611" t="s">
        <v>5</v>
      </c>
      <c r="C6" s="612" t="s">
        <v>609</v>
      </c>
      <c r="D6" s="369" t="s">
        <v>610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611</v>
      </c>
      <c r="E7" s="615" t="s">
        <v>612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613</v>
      </c>
      <c r="B9" s="616" t="s">
        <v>614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615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616</v>
      </c>
      <c r="B11" s="620" t="s">
        <v>617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618</v>
      </c>
      <c r="B12" s="620" t="s">
        <v>619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620</v>
      </c>
      <c r="B13" s="620" t="s">
        <v>621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622</v>
      </c>
      <c r="B14" s="620" t="s">
        <v>623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624</v>
      </c>
      <c r="B15" s="620" t="s">
        <v>625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626</v>
      </c>
      <c r="B16" s="620" t="s">
        <v>627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628</v>
      </c>
      <c r="B17" s="620" t="s">
        <v>629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622</v>
      </c>
      <c r="B18" s="620" t="s">
        <v>630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631</v>
      </c>
      <c r="B19" s="616" t="s">
        <v>632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633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634</v>
      </c>
      <c r="B21" s="616" t="s">
        <v>635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636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637</v>
      </c>
      <c r="B24" s="620" t="s">
        <v>638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639</v>
      </c>
      <c r="B25" s="620" t="s">
        <v>640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641</v>
      </c>
      <c r="B26" s="620" t="s">
        <v>642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643</v>
      </c>
      <c r="B27" s="620" t="s">
        <v>644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645</v>
      </c>
      <c r="B28" s="620" t="s">
        <v>646</v>
      </c>
      <c r="C28" s="374">
        <v>490</v>
      </c>
      <c r="D28" s="374">
        <v>490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647</v>
      </c>
      <c r="B29" s="620" t="s">
        <v>648</v>
      </c>
      <c r="C29" s="374">
        <v>0</v>
      </c>
      <c r="D29" s="374">
        <v>0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649</v>
      </c>
      <c r="B30" s="620" t="s">
        <v>650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651</v>
      </c>
      <c r="B31" s="620" t="s">
        <v>652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653</v>
      </c>
      <c r="B32" s="620" t="s">
        <v>654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655</v>
      </c>
      <c r="B33" s="620" t="s">
        <v>656</v>
      </c>
      <c r="C33" s="621">
        <v>49</v>
      </c>
      <c r="D33" s="621">
        <v>49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657</v>
      </c>
      <c r="B34" s="620" t="s">
        <v>658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659</v>
      </c>
      <c r="B35" s="620" t="s">
        <v>660</v>
      </c>
      <c r="C35" s="374">
        <v>49</v>
      </c>
      <c r="D35" s="374">
        <v>49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661</v>
      </c>
      <c r="B36" s="620" t="s">
        <v>662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663</v>
      </c>
      <c r="B37" s="620" t="s">
        <v>664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665</v>
      </c>
      <c r="B38" s="620" t="s">
        <v>666</v>
      </c>
      <c r="C38" s="621">
        <v>15</v>
      </c>
      <c r="D38" s="621">
        <v>15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667</v>
      </c>
      <c r="B39" s="620" t="s">
        <v>668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669</v>
      </c>
      <c r="B40" s="620" t="s">
        <v>670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671</v>
      </c>
      <c r="B41" s="620" t="s">
        <v>672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673</v>
      </c>
      <c r="B42" s="620" t="s">
        <v>674</v>
      </c>
      <c r="C42" s="374">
        <v>15</v>
      </c>
      <c r="D42" s="374">
        <v>15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675</v>
      </c>
      <c r="B43" s="616" t="s">
        <v>676</v>
      </c>
      <c r="C43" s="376">
        <f>C28+C29+C33+C42+C31</f>
        <v>584</v>
      </c>
      <c r="D43" s="376">
        <f>D28+D29+D33+D42+D31</f>
        <v>584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677</v>
      </c>
      <c r="B44" s="618" t="s">
        <v>678</v>
      </c>
      <c r="C44" s="376">
        <f>C43</f>
        <v>584</v>
      </c>
      <c r="D44" s="376">
        <f>D43</f>
        <v>584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679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458</v>
      </c>
      <c r="B48" s="611" t="s">
        <v>5</v>
      </c>
      <c r="C48" s="629" t="s">
        <v>680</v>
      </c>
      <c r="D48" s="369" t="s">
        <v>681</v>
      </c>
      <c r="E48" s="369"/>
      <c r="F48" s="369" t="s">
        <v>682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611</v>
      </c>
      <c r="E49" s="614" t="s">
        <v>612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683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684</v>
      </c>
      <c r="B52" s="620" t="s">
        <v>685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686</v>
      </c>
      <c r="B53" s="620" t="s">
        <v>687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688</v>
      </c>
      <c r="B54" s="620" t="s">
        <v>689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673</v>
      </c>
      <c r="B55" s="620" t="s">
        <v>690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691</v>
      </c>
      <c r="B56" s="620" t="s">
        <v>692</v>
      </c>
      <c r="C56" s="379">
        <v>349</v>
      </c>
      <c r="D56" s="379"/>
      <c r="E56" s="621">
        <v>349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693</v>
      </c>
      <c r="B57" s="620" t="s">
        <v>694</v>
      </c>
      <c r="C57" s="374">
        <v>349</v>
      </c>
      <c r="D57" s="374"/>
      <c r="E57" s="621">
        <v>349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695</v>
      </c>
      <c r="B58" s="620" t="s">
        <v>696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697</v>
      </c>
      <c r="B59" s="620" t="s">
        <v>698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695</v>
      </c>
      <c r="B60" s="620" t="s">
        <v>699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700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701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702</v>
      </c>
      <c r="B63" s="620" t="s">
        <v>703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704</v>
      </c>
      <c r="B64" s="620" t="s">
        <v>705</v>
      </c>
      <c r="C64" s="374">
        <v>121</v>
      </c>
      <c r="D64" s="374"/>
      <c r="E64" s="621">
        <v>121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706</v>
      </c>
      <c r="B65" s="620" t="s">
        <v>707</v>
      </c>
      <c r="C65" s="384"/>
      <c r="D65" s="384"/>
      <c r="E65" s="621"/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708</v>
      </c>
      <c r="B66" s="616" t="s">
        <v>709</v>
      </c>
      <c r="C66" s="376">
        <f>C52+C56+C61+C62+C63+C64</f>
        <v>470</v>
      </c>
      <c r="D66" s="376">
        <f>D57+D65</f>
        <v>0</v>
      </c>
      <c r="E66" s="376">
        <f>E52+E56+E61+E62+E63+E64</f>
        <v>470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710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711</v>
      </c>
      <c r="B68" s="631" t="s">
        <v>712</v>
      </c>
      <c r="C68" s="374">
        <v>395</v>
      </c>
      <c r="D68" s="374"/>
      <c r="E68" s="621">
        <v>395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713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684</v>
      </c>
      <c r="B71" s="620" t="s">
        <v>714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715</v>
      </c>
      <c r="B72" s="620" t="s">
        <v>716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717</v>
      </c>
      <c r="B73" s="620" t="s">
        <v>718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719</v>
      </c>
      <c r="B74" s="620" t="s">
        <v>720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691</v>
      </c>
      <c r="B75" s="620" t="s">
        <v>721</v>
      </c>
      <c r="C75" s="376">
        <v>493</v>
      </c>
      <c r="D75" s="376">
        <v>493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722</v>
      </c>
      <c r="B76" s="620" t="s">
        <v>723</v>
      </c>
      <c r="C76" s="374">
        <v>407</v>
      </c>
      <c r="D76" s="374">
        <v>407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724</v>
      </c>
      <c r="B77" s="620" t="s">
        <v>725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726</v>
      </c>
      <c r="B78" s="620" t="s">
        <v>727</v>
      </c>
      <c r="C78" s="374">
        <v>86</v>
      </c>
      <c r="D78" s="374">
        <v>86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695</v>
      </c>
      <c r="B79" s="620" t="s">
        <v>728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729</v>
      </c>
      <c r="B80" s="620" t="s">
        <v>730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731</v>
      </c>
      <c r="B81" s="620" t="s">
        <v>732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733</v>
      </c>
      <c r="B82" s="620" t="s">
        <v>734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735</v>
      </c>
      <c r="B83" s="620" t="s">
        <v>736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737</v>
      </c>
      <c r="B84" s="620" t="s">
        <v>738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739</v>
      </c>
      <c r="B85" s="620" t="s">
        <v>740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741</v>
      </c>
      <c r="B86" s="620" t="s">
        <v>742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743</v>
      </c>
      <c r="B87" s="620" t="s">
        <v>744</v>
      </c>
      <c r="C87" s="374">
        <v>174</v>
      </c>
      <c r="D87" s="374">
        <v>174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745</v>
      </c>
      <c r="B88" s="620" t="s">
        <v>746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747</v>
      </c>
      <c r="B89" s="620" t="s">
        <v>748</v>
      </c>
      <c r="C89" s="374">
        <v>45</v>
      </c>
      <c r="D89" s="374">
        <v>45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749</v>
      </c>
      <c r="B90" s="620" t="s">
        <v>750</v>
      </c>
      <c r="C90" s="379">
        <v>35</v>
      </c>
      <c r="D90" s="379">
        <v>35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751</v>
      </c>
      <c r="B91" s="620" t="s">
        <v>752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659</v>
      </c>
      <c r="B92" s="620" t="s">
        <v>753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663</v>
      </c>
      <c r="B93" s="620" t="s">
        <v>754</v>
      </c>
      <c r="C93" s="374">
        <v>35</v>
      </c>
      <c r="D93" s="374">
        <v>35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755</v>
      </c>
      <c r="B94" s="620" t="s">
        <v>756</v>
      </c>
      <c r="C94" s="374">
        <v>26</v>
      </c>
      <c r="D94" s="374">
        <v>26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757</v>
      </c>
      <c r="B95" s="620" t="s">
        <v>758</v>
      </c>
      <c r="C95" s="374">
        <v>69</v>
      </c>
      <c r="D95" s="374">
        <v>69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759</v>
      </c>
      <c r="B96" s="631" t="s">
        <v>760</v>
      </c>
      <c r="C96" s="376">
        <f>C71+C75+C87+C88+C89+C93+C94+C95</f>
        <v>842</v>
      </c>
      <c r="D96" s="376">
        <f>D71+D75+D87+D88+D89+D93+D94+D95</f>
        <v>842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761</v>
      </c>
      <c r="B97" s="618" t="s">
        <v>762</v>
      </c>
      <c r="C97" s="376">
        <f>C66+C68+C96</f>
        <v>1707</v>
      </c>
      <c r="D97" s="376">
        <f>D66+D68+D96</f>
        <v>842</v>
      </c>
      <c r="E97" s="376">
        <f>E66+E68+E96</f>
        <v>865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763</v>
      </c>
      <c r="B99" s="635"/>
      <c r="C99" s="634"/>
      <c r="D99" s="634"/>
      <c r="E99" s="634"/>
      <c r="F99" s="389" t="s">
        <v>518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458</v>
      </c>
      <c r="B100" s="618" t="s">
        <v>459</v>
      </c>
      <c r="C100" s="373" t="s">
        <v>764</v>
      </c>
      <c r="D100" s="373" t="s">
        <v>765</v>
      </c>
      <c r="E100" s="373" t="s">
        <v>766</v>
      </c>
      <c r="F100" s="373" t="s">
        <v>767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768</v>
      </c>
      <c r="B102" s="620" t="s">
        <v>769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770</v>
      </c>
      <c r="B103" s="620" t="s">
        <v>771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772</v>
      </c>
      <c r="B104" s="620" t="s">
        <v>773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774</v>
      </c>
      <c r="B105" s="618" t="s">
        <v>775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776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777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868</v>
      </c>
      <c r="B109" s="640"/>
      <c r="C109" s="395" t="s">
        <v>851</v>
      </c>
      <c r="D109" s="395"/>
      <c r="E109" s="395" t="s">
        <v>858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778</v>
      </c>
      <c r="F2" s="399"/>
      <c r="G2" s="399"/>
      <c r="H2" s="397"/>
      <c r="I2" s="397"/>
    </row>
    <row r="3" spans="1:9" ht="12">
      <c r="A3" s="397"/>
      <c r="B3" s="398"/>
      <c r="C3" s="401" t="s">
        <v>779</v>
      </c>
      <c r="D3" s="401"/>
      <c r="E3" s="401"/>
      <c r="F3" s="401"/>
      <c r="G3" s="401"/>
      <c r="H3" s="397"/>
      <c r="I3" s="397"/>
    </row>
    <row r="4" spans="1:9" ht="15">
      <c r="A4" s="317" t="s">
        <v>852</v>
      </c>
      <c r="B4" s="365"/>
      <c r="C4" s="402"/>
      <c r="D4" s="402"/>
      <c r="E4" s="402"/>
      <c r="F4" s="402"/>
      <c r="G4" s="402"/>
      <c r="H4" s="123" t="s">
        <v>844</v>
      </c>
      <c r="I4" s="402"/>
    </row>
    <row r="5" spans="1:9" ht="15">
      <c r="A5" s="578" t="s">
        <v>863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780</v>
      </c>
    </row>
    <row r="7" spans="1:9" s="411" customFormat="1" ht="12">
      <c r="A7" s="406" t="s">
        <v>458</v>
      </c>
      <c r="B7" s="407"/>
      <c r="C7" s="406" t="s">
        <v>781</v>
      </c>
      <c r="D7" s="408"/>
      <c r="E7" s="409"/>
      <c r="F7" s="410" t="s">
        <v>782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783</v>
      </c>
      <c r="D8" s="413" t="s">
        <v>784</v>
      </c>
      <c r="E8" s="413" t="s">
        <v>785</v>
      </c>
      <c r="F8" s="409" t="s">
        <v>786</v>
      </c>
      <c r="G8" s="414" t="s">
        <v>787</v>
      </c>
      <c r="H8" s="414"/>
      <c r="I8" s="414" t="s">
        <v>788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529</v>
      </c>
      <c r="H9" s="417" t="s">
        <v>530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789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790</v>
      </c>
      <c r="B12" s="425" t="s">
        <v>791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792</v>
      </c>
      <c r="B13" s="425" t="s">
        <v>793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593</v>
      </c>
      <c r="B14" s="425" t="s">
        <v>794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795</v>
      </c>
      <c r="B15" s="425" t="s">
        <v>796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797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561</v>
      </c>
      <c r="B17" s="430" t="s">
        <v>798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799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790</v>
      </c>
      <c r="B19" s="425" t="s">
        <v>800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801</v>
      </c>
      <c r="B20" s="425" t="s">
        <v>802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803</v>
      </c>
      <c r="B21" s="425" t="s">
        <v>804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805</v>
      </c>
      <c r="B22" s="425" t="s">
        <v>806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807</v>
      </c>
      <c r="B23" s="425" t="s">
        <v>808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809</v>
      </c>
      <c r="B24" s="425" t="s">
        <v>810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811</v>
      </c>
      <c r="B25" s="438" t="s">
        <v>812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578</v>
      </c>
      <c r="B26" s="430" t="s">
        <v>813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814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868</v>
      </c>
      <c r="B30" s="446"/>
      <c r="C30" s="399"/>
      <c r="D30" s="539" t="s">
        <v>851</v>
      </c>
      <c r="E30" s="447"/>
      <c r="F30" s="448"/>
      <c r="G30" s="449"/>
      <c r="H30" s="538" t="s">
        <v>861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B151" sqref="B151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815</v>
      </c>
      <c r="B2" s="456"/>
      <c r="C2" s="456"/>
      <c r="D2" s="456"/>
      <c r="E2" s="456"/>
      <c r="F2" s="456"/>
    </row>
    <row r="3" spans="1:6" ht="12.75" customHeight="1">
      <c r="A3" s="456" t="s">
        <v>816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852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874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817</v>
      </c>
      <c r="B8" s="469" t="s">
        <v>5</v>
      </c>
      <c r="C8" s="470" t="s">
        <v>818</v>
      </c>
      <c r="D8" s="470" t="s">
        <v>819</v>
      </c>
      <c r="E8" s="470" t="s">
        <v>820</v>
      </c>
      <c r="F8" s="470" t="s">
        <v>821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822</v>
      </c>
      <c r="B10" s="474"/>
      <c r="C10" s="475"/>
      <c r="D10" s="475"/>
      <c r="E10" s="475"/>
      <c r="F10" s="475"/>
    </row>
    <row r="11" spans="1:6" ht="18" customHeight="1">
      <c r="A11" s="475" t="s">
        <v>823</v>
      </c>
      <c r="B11" s="476"/>
      <c r="C11" s="475"/>
      <c r="D11" s="475"/>
      <c r="E11" s="475"/>
      <c r="F11" s="475"/>
    </row>
    <row r="12" spans="1:6" ht="14.25" customHeight="1">
      <c r="A12" s="475" t="s">
        <v>824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825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543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546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561</v>
      </c>
      <c r="B27" s="481" t="s">
        <v>826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827</v>
      </c>
      <c r="B28" s="486"/>
      <c r="C28" s="487"/>
      <c r="D28" s="488"/>
      <c r="E28" s="487"/>
      <c r="F28" s="489"/>
    </row>
    <row r="29" spans="1:6" ht="12.75">
      <c r="A29" s="475" t="s">
        <v>537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540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543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546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578</v>
      </c>
      <c r="B44" s="481" t="s">
        <v>828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829</v>
      </c>
      <c r="B45" s="486"/>
      <c r="C45" s="487"/>
      <c r="D45" s="488"/>
      <c r="E45" s="487"/>
      <c r="F45" s="489"/>
    </row>
    <row r="46" spans="1:6" ht="12.75">
      <c r="A46" s="475" t="s">
        <v>537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540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543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546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598</v>
      </c>
      <c r="B61" s="481" t="s">
        <v>830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831</v>
      </c>
      <c r="B62" s="486"/>
      <c r="C62" s="487"/>
      <c r="D62" s="488"/>
      <c r="E62" s="487"/>
      <c r="F62" s="489"/>
    </row>
    <row r="63" spans="1:6" ht="12.75">
      <c r="A63" s="475" t="s">
        <v>537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540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543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546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832</v>
      </c>
      <c r="B78" s="481" t="s">
        <v>833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834</v>
      </c>
      <c r="B79" s="481" t="s">
        <v>835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836</v>
      </c>
      <c r="B80" s="481"/>
      <c r="C80" s="487"/>
      <c r="D80" s="488"/>
      <c r="E80" s="487"/>
      <c r="F80" s="489"/>
    </row>
    <row r="81" spans="1:6" ht="14.25" customHeight="1">
      <c r="A81" s="475" t="s">
        <v>823</v>
      </c>
      <c r="B81" s="486"/>
      <c r="C81" s="487"/>
      <c r="D81" s="488"/>
      <c r="E81" s="487"/>
      <c r="F81" s="489"/>
    </row>
    <row r="82" spans="1:6" ht="12.75">
      <c r="A82" s="475" t="s">
        <v>824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825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543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546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561</v>
      </c>
      <c r="B97" s="481" t="s">
        <v>837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827</v>
      </c>
      <c r="B98" s="486"/>
      <c r="C98" s="487"/>
      <c r="D98" s="488"/>
      <c r="E98" s="487"/>
      <c r="F98" s="489"/>
    </row>
    <row r="99" spans="1:6" ht="12.75">
      <c r="A99" s="475" t="s">
        <v>537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540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543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546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578</v>
      </c>
      <c r="B114" s="481" t="s">
        <v>838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829</v>
      </c>
      <c r="B115" s="486"/>
      <c r="C115" s="487"/>
      <c r="D115" s="488"/>
      <c r="E115" s="487"/>
      <c r="F115" s="489"/>
    </row>
    <row r="116" spans="1:6" ht="12.75">
      <c r="A116" s="475" t="s">
        <v>537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540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543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546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598</v>
      </c>
      <c r="B131" s="481" t="s">
        <v>839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831</v>
      </c>
      <c r="B132" s="486"/>
      <c r="C132" s="487"/>
      <c r="D132" s="488"/>
      <c r="E132" s="487"/>
      <c r="F132" s="489"/>
    </row>
    <row r="133" spans="1:6" ht="12.75">
      <c r="A133" s="475" t="s">
        <v>537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540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543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546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832</v>
      </c>
      <c r="B148" s="481" t="s">
        <v>840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841</v>
      </c>
      <c r="B149" s="481" t="s">
        <v>842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875</v>
      </c>
      <c r="B151" s="496"/>
      <c r="C151" s="495" t="s">
        <v>851</v>
      </c>
      <c r="D151" s="497"/>
      <c r="E151" s="495" t="s">
        <v>858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2021-10-27T13:04:21Z</cp:lastPrinted>
  <dcterms:created xsi:type="dcterms:W3CDTF">2005-01-20T07:09:52Z</dcterms:created>
  <dcterms:modified xsi:type="dcterms:W3CDTF">2021-10-29T08:36:25Z</dcterms:modified>
  <cp:category/>
  <cp:version/>
  <cp:contentType/>
  <cp:contentStatus/>
</cp:coreProperties>
</file>